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20" windowWidth="19155" windowHeight="11820"/>
  </bookViews>
  <sheets>
    <sheet name="кассовое исполнение" sheetId="2" r:id="rId1"/>
  </sheets>
  <calcPr calcId="145621"/>
</workbook>
</file>

<file path=xl/calcChain.xml><?xml version="1.0" encoding="utf-8"?>
<calcChain xmlns="http://schemas.openxmlformats.org/spreadsheetml/2006/main">
  <c r="J62" i="2" l="1"/>
  <c r="J61" i="2"/>
  <c r="J60" i="2"/>
  <c r="J59" i="2"/>
  <c r="J58" i="2"/>
  <c r="J57" i="2"/>
  <c r="J56" i="2"/>
  <c r="J55" i="2"/>
  <c r="J54" i="2"/>
  <c r="J53" i="2"/>
  <c r="J52" i="2"/>
  <c r="J51" i="2"/>
  <c r="J50" i="2"/>
  <c r="J69" i="2"/>
  <c r="J67" i="2"/>
  <c r="J43" i="2"/>
  <c r="J38" i="2"/>
  <c r="J34" i="2"/>
  <c r="J28" i="2"/>
  <c r="J21" i="2"/>
  <c r="J16" i="2"/>
  <c r="J14" i="2"/>
  <c r="J9" i="2"/>
  <c r="L12" i="2"/>
  <c r="L13" i="2"/>
  <c r="L15" i="2"/>
  <c r="L17" i="2"/>
  <c r="L18" i="2"/>
  <c r="L19" i="2"/>
  <c r="L22" i="2"/>
  <c r="L23" i="2"/>
  <c r="L30" i="2"/>
  <c r="L32" i="2"/>
  <c r="L39" i="2"/>
  <c r="L40" i="2"/>
  <c r="L42" i="2"/>
  <c r="L44" i="2"/>
  <c r="L45" i="2"/>
  <c r="L50" i="2"/>
  <c r="L51" i="2"/>
  <c r="L52" i="2"/>
  <c r="L55" i="2"/>
  <c r="L56" i="2"/>
  <c r="L58" i="2"/>
  <c r="L59" i="2"/>
  <c r="L60" i="2"/>
  <c r="L61" i="2"/>
  <c r="L62" i="2"/>
  <c r="L63" i="2"/>
  <c r="L64" i="2"/>
  <c r="L65" i="2"/>
  <c r="L66" i="2"/>
  <c r="L70" i="2"/>
  <c r="L10" i="2"/>
  <c r="L11" i="2"/>
  <c r="J49" i="2" l="1"/>
  <c r="J8" i="2" s="1"/>
  <c r="K69" i="2"/>
  <c r="I69" i="2"/>
  <c r="H69" i="2"/>
  <c r="K67" i="2"/>
  <c r="I67" i="2"/>
  <c r="H67" i="2"/>
  <c r="K49" i="2"/>
  <c r="L49" i="2" s="1"/>
  <c r="I49" i="2"/>
  <c r="H49" i="2"/>
  <c r="K43" i="2"/>
  <c r="I43" i="2"/>
  <c r="H43" i="2"/>
  <c r="K38" i="2"/>
  <c r="L38" i="2" s="1"/>
  <c r="I38" i="2"/>
  <c r="K34" i="2"/>
  <c r="I34" i="2"/>
  <c r="H34" i="2"/>
  <c r="K28" i="2"/>
  <c r="I28" i="2"/>
  <c r="H28" i="2"/>
  <c r="K21" i="2"/>
  <c r="I21" i="2"/>
  <c r="H21" i="2"/>
  <c r="K16" i="2"/>
  <c r="I16" i="2"/>
  <c r="H16" i="2"/>
  <c r="K14" i="2"/>
  <c r="L14" i="2" s="1"/>
  <c r="I14" i="2"/>
  <c r="H14" i="2"/>
  <c r="K9" i="2"/>
  <c r="I9" i="2"/>
  <c r="H9" i="2"/>
  <c r="L21" i="2" l="1"/>
  <c r="L28" i="2"/>
  <c r="L43" i="2"/>
  <c r="L16" i="2"/>
  <c r="L9" i="2"/>
  <c r="L69" i="2"/>
  <c r="K8" i="2"/>
  <c r="I8" i="2"/>
  <c r="H8" i="2"/>
  <c r="L8" i="2" l="1"/>
</calcChain>
</file>

<file path=xl/sharedStrings.xml><?xml version="1.0" encoding="utf-8"?>
<sst xmlns="http://schemas.openxmlformats.org/spreadsheetml/2006/main" count="284" uniqueCount="140">
  <si>
    <t>Статус </t>
  </si>
  <si>
    <t>Наименование</t>
  </si>
  <si>
    <t>ГРБС</t>
  </si>
  <si>
    <t>Код бюджетной классификации</t>
  </si>
  <si>
    <t>№</t>
  </si>
  <si>
    <t>РзПр</t>
  </si>
  <si>
    <t>ЦСР</t>
  </si>
  <si>
    <t>Муниципальная программа</t>
  </si>
  <si>
    <t>Муниципальная программа "Развитие территории муниципального образования  на 2017-2022 годы</t>
  </si>
  <si>
    <t>Администрация МО Яфаровский сельсовет</t>
  </si>
  <si>
    <t>х</t>
  </si>
  <si>
    <t>1.1.</t>
  </si>
  <si>
    <t xml:space="preserve">Основное мероприятие 1 </t>
  </si>
  <si>
    <t>"Руководство и управление в сфере установленных функций органов местного самоуправления"</t>
  </si>
  <si>
    <t>026</t>
  </si>
  <si>
    <t>0102</t>
  </si>
  <si>
    <t>01 0 01 10010</t>
  </si>
  <si>
    <t>0104</t>
  </si>
  <si>
    <t>01 0 01 10020</t>
  </si>
  <si>
    <t>01 0 01 91400</t>
  </si>
  <si>
    <t>01 0 01 90840</t>
  </si>
  <si>
    <t>1.2.</t>
  </si>
  <si>
    <t xml:space="preserve">Основное мероприятие 2 </t>
  </si>
  <si>
    <t>0203</t>
  </si>
  <si>
    <t>01 0 02 51180</t>
  </si>
  <si>
    <t>1.3.</t>
  </si>
  <si>
    <t>Основное мероприятие 3</t>
  </si>
  <si>
    <t xml:space="preserve"> "Защита населения и территории от чрезвычайных ситуаций природного и техногенного характера, гражданская оборона, обеспечение пожарной безопасности, противодействие терроризму и экстремизму, профилактика правонарушений" </t>
  </si>
  <si>
    <t>0310</t>
  </si>
  <si>
    <t>01 0 03 90710</t>
  </si>
  <si>
    <t>01 0 03 90850</t>
  </si>
  <si>
    <t>01 0 03 90860</t>
  </si>
  <si>
    <t>0314</t>
  </si>
  <si>
    <t>01 0 03 91390</t>
  </si>
  <si>
    <t>1.4.</t>
  </si>
  <si>
    <t>Основное мероприятие 4</t>
  </si>
  <si>
    <t>"Развитие дорожного хозяйства"</t>
  </si>
  <si>
    <t>Администрация МО Яфаровскийсельсовет</t>
  </si>
  <si>
    <t>0409</t>
  </si>
  <si>
    <t>01 0 04 90730</t>
  </si>
  <si>
    <t>01 0 04 90830</t>
  </si>
  <si>
    <t>01 0 04 90910</t>
  </si>
  <si>
    <t>01 0 04 91140</t>
  </si>
  <si>
    <t>01 0 04 91160</t>
  </si>
  <si>
    <t>1.5.</t>
  </si>
  <si>
    <t>Основное мероприятие 5</t>
  </si>
  <si>
    <t xml:space="preserve"> "Мероприятия, связанные с землепользованием, землеустройством и градорегулированием"</t>
  </si>
  <si>
    <t>0412</t>
  </si>
  <si>
    <t>01 0 05 91190</t>
  </si>
  <si>
    <t>20</t>
  </si>
  <si>
    <t>01 0 05 91170</t>
  </si>
  <si>
    <t>01 0 05 91210</t>
  </si>
  <si>
    <t>01 0 05 90920</t>
  </si>
  <si>
    <t>01 0 05 90740</t>
  </si>
  <si>
    <t>1.6.</t>
  </si>
  <si>
    <t xml:space="preserve"> "Развитие жилищно-коммунального хозяйства"</t>
  </si>
  <si>
    <t>0502</t>
  </si>
  <si>
    <t>01 0 06 90750</t>
  </si>
  <si>
    <t>01 0 06 90770</t>
  </si>
  <si>
    <t>01 0 06 90930</t>
  </si>
  <si>
    <t>1.7.</t>
  </si>
  <si>
    <t>Основное мероприятие 6</t>
  </si>
  <si>
    <t>"Благоустройство территории поселения"</t>
  </si>
  <si>
    <t>0503</t>
  </si>
  <si>
    <t>01 0 07 90780</t>
  </si>
  <si>
    <t>01 0 10 60030</t>
  </si>
  <si>
    <t>01 0 07 91270</t>
  </si>
  <si>
    <t>1.8.</t>
  </si>
  <si>
    <t xml:space="preserve"> "Межбюджетные трансферты передаваемые в бюджет муниципального района на основании заключенных соглашений на  выполнение  части полномочий поселений"</t>
  </si>
  <si>
    <t>01 0 08 60010</t>
  </si>
  <si>
    <t>01 0 08 60020</t>
  </si>
  <si>
    <t>0801</t>
  </si>
  <si>
    <t>01 0 08 60040</t>
  </si>
  <si>
    <t>0804</t>
  </si>
  <si>
    <t>01 0 08  60060</t>
  </si>
  <si>
    <t>1001</t>
  </si>
  <si>
    <t>01 0 08  60070</t>
  </si>
  <si>
    <t>0707</t>
  </si>
  <si>
    <t>01 0 08 60080</t>
  </si>
  <si>
    <t>0106</t>
  </si>
  <si>
    <t>01 0 08 60090</t>
  </si>
  <si>
    <t>01 0 08  60100</t>
  </si>
  <si>
    <t>01 0 08  60120</t>
  </si>
  <si>
    <t>01 0 08 60140</t>
  </si>
  <si>
    <t>01 0 08 60150</t>
  </si>
  <si>
    <t>01 0 08 60160</t>
  </si>
  <si>
    <t>1003</t>
  </si>
  <si>
    <t>01 0 08 R0200</t>
  </si>
  <si>
    <t>01 0 08 L0200</t>
  </si>
  <si>
    <t>01 0 08 80810</t>
  </si>
  <si>
    <t>01 0 08 S0810</t>
  </si>
  <si>
    <t>1.9.</t>
  </si>
  <si>
    <t>Основное мероприятие 10</t>
  </si>
  <si>
    <t>"Осуществление переданных полномочий муниципального района"</t>
  </si>
  <si>
    <t>Непрограммные мероприятия</t>
  </si>
  <si>
    <t>0304</t>
  </si>
  <si>
    <t>77 2 00 59302</t>
  </si>
  <si>
    <t>77 7 00 90790</t>
  </si>
  <si>
    <t>77 7 00 90800</t>
  </si>
  <si>
    <t>77 7 00 90870</t>
  </si>
  <si>
    <t>77 7 00 91150</t>
  </si>
  <si>
    <t>77 7 00 91200</t>
  </si>
  <si>
    <t xml:space="preserve">ГРБС
(ответственный исполнитель, соисполнитель, участник)
</t>
  </si>
  <si>
    <t>Расходы (тыс.рублей)</t>
  </si>
  <si>
    <t xml:space="preserve">Утверждено
сводной
бюджетной
росписью
на 1 января отчетного года
</t>
  </si>
  <si>
    <t xml:space="preserve">Утверждено
сводной
бюджетной
росписью
на отчетную дату
</t>
  </si>
  <si>
    <t xml:space="preserve">Утверждено
в муниципальной программе
на отчетную дату
</t>
  </si>
  <si>
    <t>кассовое исполнение</t>
  </si>
  <si>
    <t>82,63</t>
  </si>
  <si>
    <t>196,94008</t>
  </si>
  <si>
    <t>213,50530</t>
  </si>
  <si>
    <t>0</t>
  </si>
  <si>
    <t>01 0 07 90820</t>
  </si>
  <si>
    <t>Основное мероприятие 7</t>
  </si>
  <si>
    <t>Муниципальная программа "Развитие территории муниципального образования Яфаровский сельсовет" на 2017-2019 годы</t>
  </si>
  <si>
    <t>01 0 09 90940</t>
  </si>
  <si>
    <t>01 0 09 91410</t>
  </si>
  <si>
    <t>Основное мероприятие 9</t>
  </si>
  <si>
    <t xml:space="preserve">01 0 08 </t>
  </si>
  <si>
    <t>2.</t>
  </si>
  <si>
    <t>2.1.</t>
  </si>
  <si>
    <t>10</t>
  </si>
  <si>
    <t>77 7 00 00050</t>
  </si>
  <si>
    <t>0,6</t>
  </si>
  <si>
    <t>9,52776</t>
  </si>
  <si>
    <t>89,94</t>
  </si>
  <si>
    <t>4,014</t>
  </si>
  <si>
    <t>"Осуществление первичного воинского учета на территориях, где отсутствуют военные комиссариаты"</t>
  </si>
  <si>
    <t xml:space="preserve"> исполнение, %</t>
  </si>
  <si>
    <t>89,940</t>
  </si>
  <si>
    <t>55,50982</t>
  </si>
  <si>
    <t>130,05289</t>
  </si>
  <si>
    <t>268,1319</t>
  </si>
  <si>
    <t>77,00</t>
  </si>
  <si>
    <t>163,97148</t>
  </si>
  <si>
    <t>2,6197</t>
  </si>
  <si>
    <t>8,689</t>
  </si>
  <si>
    <t>0,625</t>
  </si>
  <si>
    <t>207</t>
  </si>
  <si>
    <t xml:space="preserve">к муниципальной программе устойчивое развитие территории МО Яфаровский сельсовет на 2017-2022 годы                                                                                                                                                                                                                                            
Отчет
об использовании бюджетных ассигнований местного
бюджета на реализацию муниципальной программы за 3 квартал 2019 г.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</si>
</sst>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00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333333"/>
      <name val="Times New Roman"/>
      <family val="1"/>
      <charset val="204"/>
    </font>
    <font>
      <b/>
      <sz val="10"/>
      <color rgb="FF333333"/>
      <name val="Times New Roman"/>
      <family val="1"/>
      <charset val="204"/>
    </font>
    <font>
      <i/>
      <sz val="8"/>
      <color rgb="FF333333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sz val="13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333333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49" fontId="1" fillId="0" borderId="0" xfId="0" applyNumberFormat="1" applyFont="1" applyFill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center" vertical="center" wrapText="1"/>
    </xf>
    <xf numFmtId="0" fontId="15" fillId="0" borderId="3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49" fontId="7" fillId="0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49" fontId="2" fillId="0" borderId="3" xfId="0" applyNumberFormat="1" applyFont="1" applyFill="1" applyBorder="1" applyAlignment="1">
      <alignment horizontal="center" vertical="center" wrapText="1"/>
    </xf>
    <xf numFmtId="2" fontId="9" fillId="0" borderId="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 wrapText="1"/>
    </xf>
    <xf numFmtId="0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2" fontId="1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 wrapText="1"/>
    </xf>
    <xf numFmtId="49" fontId="14" fillId="0" borderId="3" xfId="0" applyNumberFormat="1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17" fillId="0" borderId="3" xfId="0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 wrapText="1"/>
    </xf>
    <xf numFmtId="0" fontId="7" fillId="0" borderId="3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1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" fontId="1" fillId="0" borderId="1" xfId="0" applyNumberFormat="1" applyFont="1" applyFill="1" applyBorder="1" applyAlignment="1">
      <alignment horizontal="center" vertical="center" wrapText="1"/>
    </xf>
    <xf numFmtId="16" fontId="1" fillId="0" borderId="4" xfId="0" applyNumberFormat="1" applyFont="1" applyFill="1" applyBorder="1" applyAlignment="1">
      <alignment horizontal="center" vertical="center" wrapText="1"/>
    </xf>
    <xf numFmtId="16" fontId="1" fillId="0" borderId="2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3" fillId="0" borderId="3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left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1" fillId="0" borderId="3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wrapText="1"/>
    </xf>
    <xf numFmtId="0" fontId="3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left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0" fillId="0" borderId="7" xfId="0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7"/>
  <sheetViews>
    <sheetView tabSelected="1" workbookViewId="0">
      <selection activeCell="M3" sqref="M3"/>
    </sheetView>
  </sheetViews>
  <sheetFormatPr defaultRowHeight="15" x14ac:dyDescent="0.25"/>
  <cols>
    <col min="1" max="1" width="5.140625" customWidth="1"/>
    <col min="2" max="2" width="14.5703125" customWidth="1"/>
    <col min="3" max="3" width="21.42578125" style="33" customWidth="1"/>
    <col min="4" max="4" width="18.28515625" customWidth="1"/>
    <col min="5" max="5" width="9.140625" customWidth="1"/>
    <col min="6" max="6" width="8.28515625" customWidth="1"/>
    <col min="7" max="7" width="15.28515625" customWidth="1"/>
    <col min="8" max="8" width="14.28515625" customWidth="1"/>
    <col min="9" max="9" width="17.42578125" customWidth="1"/>
    <col min="10" max="11" width="14.28515625" customWidth="1"/>
  </cols>
  <sheetData>
    <row r="1" spans="1:12" x14ac:dyDescent="0.25">
      <c r="A1" s="50" t="s">
        <v>139</v>
      </c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2" x14ac:dyDescent="0.25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</row>
    <row r="3" spans="1:12" ht="81" customHeight="1" x14ac:dyDescent="0.25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</row>
    <row r="4" spans="1:12" hidden="1" x14ac:dyDescent="0.25">
      <c r="A4" s="1"/>
      <c r="B4" s="1"/>
      <c r="C4" s="30"/>
      <c r="D4" s="1"/>
      <c r="E4" s="2"/>
      <c r="F4" s="1"/>
      <c r="G4" s="1"/>
      <c r="H4" s="1"/>
      <c r="I4" s="1"/>
      <c r="J4" s="1"/>
      <c r="K4" s="1"/>
    </row>
    <row r="5" spans="1:12" x14ac:dyDescent="0.25">
      <c r="A5" s="3"/>
      <c r="B5" s="51" t="s">
        <v>0</v>
      </c>
      <c r="C5" s="52" t="s">
        <v>1</v>
      </c>
      <c r="D5" s="53" t="s">
        <v>102</v>
      </c>
      <c r="E5" s="53" t="s">
        <v>3</v>
      </c>
      <c r="F5" s="54"/>
      <c r="G5" s="54"/>
      <c r="H5" s="55" t="s">
        <v>103</v>
      </c>
      <c r="I5" s="56"/>
      <c r="J5" s="56"/>
      <c r="K5" s="56"/>
      <c r="L5" s="57"/>
    </row>
    <row r="6" spans="1:12" ht="89.25" x14ac:dyDescent="0.25">
      <c r="A6" s="4" t="s">
        <v>4</v>
      </c>
      <c r="B6" s="40"/>
      <c r="C6" s="42"/>
      <c r="D6" s="40"/>
      <c r="E6" s="5" t="s">
        <v>2</v>
      </c>
      <c r="F6" s="4" t="s">
        <v>5</v>
      </c>
      <c r="G6" s="4" t="s">
        <v>6</v>
      </c>
      <c r="H6" s="6" t="s">
        <v>104</v>
      </c>
      <c r="I6" s="6" t="s">
        <v>105</v>
      </c>
      <c r="J6" s="6" t="s">
        <v>106</v>
      </c>
      <c r="K6" s="7" t="s">
        <v>107</v>
      </c>
      <c r="L6" s="7" t="s">
        <v>128</v>
      </c>
    </row>
    <row r="7" spans="1:12" x14ac:dyDescent="0.25">
      <c r="A7" s="8">
        <v>1</v>
      </c>
      <c r="B7" s="9">
        <v>2</v>
      </c>
      <c r="C7" s="31">
        <v>3</v>
      </c>
      <c r="D7" s="11">
        <v>4</v>
      </c>
      <c r="E7" s="12">
        <v>5</v>
      </c>
      <c r="F7" s="10">
        <v>6</v>
      </c>
      <c r="G7" s="10">
        <v>7</v>
      </c>
      <c r="H7" s="10">
        <v>9</v>
      </c>
      <c r="I7" s="10"/>
      <c r="J7" s="10">
        <v>10</v>
      </c>
      <c r="K7" s="13">
        <v>11</v>
      </c>
      <c r="L7" s="35">
        <v>12</v>
      </c>
    </row>
    <row r="8" spans="1:12" ht="110.25" customHeight="1" x14ac:dyDescent="0.25">
      <c r="A8" s="16">
        <v>1</v>
      </c>
      <c r="B8" s="14" t="s">
        <v>7</v>
      </c>
      <c r="C8" s="32" t="s">
        <v>8</v>
      </c>
      <c r="D8" s="14" t="s">
        <v>9</v>
      </c>
      <c r="E8" s="15" t="s">
        <v>10</v>
      </c>
      <c r="F8" s="16" t="s">
        <v>10</v>
      </c>
      <c r="G8" s="16" t="s">
        <v>10</v>
      </c>
      <c r="H8" s="17">
        <f>H9+H14+H16+H21+H28+H34+H38+H49+H67+H69</f>
        <v>2460.1872000000003</v>
      </c>
      <c r="I8" s="36">
        <f>I9+I14+I16+I21+I28+I34+I38+I49+I67+I69+I43</f>
        <v>3964.2036199999998</v>
      </c>
      <c r="J8" s="36">
        <f>J9+J14+J16+J21+J28+J34+J38+J49+J67+J69+J43</f>
        <v>3952.9646199999997</v>
      </c>
      <c r="K8" s="36">
        <f>K9+K14+K16+K21+K28+K34+K38+K49+K67+K69+K43</f>
        <v>2187.3661299999999</v>
      </c>
      <c r="L8" s="17">
        <f t="shared" ref="L8:L19" si="0">K8/I8*100</f>
        <v>55.17794593003272</v>
      </c>
    </row>
    <row r="9" spans="1:12" x14ac:dyDescent="0.25">
      <c r="A9" s="45" t="s">
        <v>11</v>
      </c>
      <c r="B9" s="47" t="s">
        <v>12</v>
      </c>
      <c r="C9" s="48" t="s">
        <v>13</v>
      </c>
      <c r="D9" s="40" t="s">
        <v>9</v>
      </c>
      <c r="E9" s="18" t="s">
        <v>14</v>
      </c>
      <c r="F9" s="3" t="s">
        <v>10</v>
      </c>
      <c r="G9" s="3" t="s">
        <v>10</v>
      </c>
      <c r="H9" s="17">
        <f>H10+H11+H13+H12</f>
        <v>1353.0017700000001</v>
      </c>
      <c r="I9" s="19">
        <f>I10+I11+I13+I12</f>
        <v>1613.4278099999999</v>
      </c>
      <c r="J9" s="19">
        <f>J10+J11+J13+J12</f>
        <v>1612.1888099999999</v>
      </c>
      <c r="K9" s="19">
        <f>K10+K11+K13+K12</f>
        <v>893.8053799999999</v>
      </c>
      <c r="L9" s="17">
        <f t="shared" si="0"/>
        <v>55.39791581998329</v>
      </c>
    </row>
    <row r="10" spans="1:12" ht="25.5" customHeight="1" x14ac:dyDescent="0.25">
      <c r="A10" s="45"/>
      <c r="B10" s="40"/>
      <c r="C10" s="42"/>
      <c r="D10" s="40"/>
      <c r="E10" s="18" t="s">
        <v>14</v>
      </c>
      <c r="F10" s="20" t="s">
        <v>15</v>
      </c>
      <c r="G10" s="21" t="s">
        <v>16</v>
      </c>
      <c r="H10" s="22">
        <v>361.83517000000001</v>
      </c>
      <c r="I10" s="22">
        <v>477.3</v>
      </c>
      <c r="J10" s="22">
        <v>477.3</v>
      </c>
      <c r="K10" s="22">
        <v>277.02895999999998</v>
      </c>
      <c r="L10" s="17">
        <f t="shared" si="0"/>
        <v>58.040846427823169</v>
      </c>
    </row>
    <row r="11" spans="1:12" ht="25.5" customHeight="1" x14ac:dyDescent="0.25">
      <c r="A11" s="45"/>
      <c r="B11" s="40"/>
      <c r="C11" s="42"/>
      <c r="D11" s="40"/>
      <c r="E11" s="18" t="s">
        <v>14</v>
      </c>
      <c r="F11" s="20" t="s">
        <v>17</v>
      </c>
      <c r="G11" s="21" t="s">
        <v>18</v>
      </c>
      <c r="H11" s="22">
        <v>987.66660000000002</v>
      </c>
      <c r="I11" s="22">
        <v>1132.62781</v>
      </c>
      <c r="J11" s="22">
        <v>1132.62781</v>
      </c>
      <c r="K11" s="22">
        <v>615.01541999999995</v>
      </c>
      <c r="L11" s="17">
        <f t="shared" si="0"/>
        <v>54.299869257139285</v>
      </c>
    </row>
    <row r="12" spans="1:12" ht="25.5" customHeight="1" x14ac:dyDescent="0.25">
      <c r="A12" s="45"/>
      <c r="B12" s="40"/>
      <c r="C12" s="42"/>
      <c r="D12" s="40"/>
      <c r="E12" s="18" t="s">
        <v>14</v>
      </c>
      <c r="F12" s="20" t="s">
        <v>17</v>
      </c>
      <c r="G12" s="21" t="s">
        <v>20</v>
      </c>
      <c r="H12" s="22">
        <v>0.5</v>
      </c>
      <c r="I12" s="22">
        <v>0.5</v>
      </c>
      <c r="J12" s="22">
        <v>0.5</v>
      </c>
      <c r="K12" s="22">
        <v>0</v>
      </c>
      <c r="L12" s="17">
        <f t="shared" si="0"/>
        <v>0</v>
      </c>
    </row>
    <row r="13" spans="1:12" ht="25.5" customHeight="1" x14ac:dyDescent="0.25">
      <c r="A13" s="44"/>
      <c r="B13" s="40"/>
      <c r="C13" s="42"/>
      <c r="D13" s="40"/>
      <c r="E13" s="18" t="s">
        <v>14</v>
      </c>
      <c r="F13" s="20" t="s">
        <v>17</v>
      </c>
      <c r="G13" s="21" t="s">
        <v>19</v>
      </c>
      <c r="H13" s="22">
        <v>3</v>
      </c>
      <c r="I13" s="22">
        <v>3</v>
      </c>
      <c r="J13" s="22">
        <v>1.7609999999999999</v>
      </c>
      <c r="K13" s="22">
        <v>1.7609999999999999</v>
      </c>
      <c r="L13" s="17">
        <f t="shared" si="0"/>
        <v>58.699999999999996</v>
      </c>
    </row>
    <row r="14" spans="1:12" x14ac:dyDescent="0.25">
      <c r="A14" s="37" t="s">
        <v>21</v>
      </c>
      <c r="B14" s="49" t="s">
        <v>22</v>
      </c>
      <c r="C14" s="48" t="s">
        <v>127</v>
      </c>
      <c r="D14" s="40" t="s">
        <v>9</v>
      </c>
      <c r="E14" s="18" t="s">
        <v>14</v>
      </c>
      <c r="F14" s="23" t="s">
        <v>10</v>
      </c>
      <c r="G14" s="23" t="s">
        <v>10</v>
      </c>
      <c r="H14" s="24" t="str">
        <f>H15</f>
        <v>82,63</v>
      </c>
      <c r="I14" s="19" t="str">
        <f>I15</f>
        <v>89,94</v>
      </c>
      <c r="J14" s="19" t="str">
        <f>J15</f>
        <v>89,940</v>
      </c>
      <c r="K14" s="19" t="str">
        <f>K15</f>
        <v>55,50982</v>
      </c>
      <c r="L14" s="17">
        <f t="shared" si="0"/>
        <v>61.718723593506787</v>
      </c>
    </row>
    <row r="15" spans="1:12" ht="31.5" customHeight="1" x14ac:dyDescent="0.25">
      <c r="A15" s="39"/>
      <c r="B15" s="40"/>
      <c r="C15" s="42"/>
      <c r="D15" s="40"/>
      <c r="E15" s="18" t="s">
        <v>14</v>
      </c>
      <c r="F15" s="20" t="s">
        <v>23</v>
      </c>
      <c r="G15" s="21" t="s">
        <v>24</v>
      </c>
      <c r="H15" s="20" t="s">
        <v>108</v>
      </c>
      <c r="I15" s="20" t="s">
        <v>125</v>
      </c>
      <c r="J15" s="20" t="s">
        <v>129</v>
      </c>
      <c r="K15" s="20" t="s">
        <v>130</v>
      </c>
      <c r="L15" s="17">
        <f t="shared" si="0"/>
        <v>61.718723593506787</v>
      </c>
    </row>
    <row r="16" spans="1:12" x14ac:dyDescent="0.25">
      <c r="A16" s="43" t="s">
        <v>25</v>
      </c>
      <c r="B16" s="40" t="s">
        <v>26</v>
      </c>
      <c r="C16" s="46" t="s">
        <v>27</v>
      </c>
      <c r="D16" s="40" t="s">
        <v>9</v>
      </c>
      <c r="E16" s="18" t="s">
        <v>14</v>
      </c>
      <c r="F16" s="18" t="s">
        <v>10</v>
      </c>
      <c r="G16" s="3" t="s">
        <v>10</v>
      </c>
      <c r="H16" s="18">
        <f>H17+H18+H20</f>
        <v>226.90459000000001</v>
      </c>
      <c r="I16" s="19">
        <f>I17+I18+I20+I19</f>
        <v>276.3</v>
      </c>
      <c r="J16" s="19">
        <f>J17+J18+J20+J19</f>
        <v>276.3</v>
      </c>
      <c r="K16" s="19">
        <f>K17+K18+K20+K19</f>
        <v>215.03833</v>
      </c>
      <c r="L16" s="17">
        <f t="shared" si="0"/>
        <v>77.827842924357583</v>
      </c>
    </row>
    <row r="17" spans="1:12" ht="21.75" customHeight="1" x14ac:dyDescent="0.25">
      <c r="A17" s="45"/>
      <c r="B17" s="40"/>
      <c r="C17" s="42"/>
      <c r="D17" s="40"/>
      <c r="E17" s="18" t="s">
        <v>14</v>
      </c>
      <c r="F17" s="20" t="s">
        <v>28</v>
      </c>
      <c r="G17" s="21" t="s">
        <v>29</v>
      </c>
      <c r="H17" s="22">
        <v>226.40459000000001</v>
      </c>
      <c r="I17" s="22">
        <v>275.3</v>
      </c>
      <c r="J17" s="22">
        <v>275.3</v>
      </c>
      <c r="K17" s="22">
        <v>215.03833</v>
      </c>
      <c r="L17" s="17">
        <f t="shared" si="0"/>
        <v>78.110544860152558</v>
      </c>
    </row>
    <row r="18" spans="1:12" ht="21.75" customHeight="1" x14ac:dyDescent="0.25">
      <c r="A18" s="45"/>
      <c r="B18" s="40"/>
      <c r="C18" s="42"/>
      <c r="D18" s="40"/>
      <c r="E18" s="18" t="s">
        <v>14</v>
      </c>
      <c r="F18" s="20" t="s">
        <v>32</v>
      </c>
      <c r="G18" s="21" t="s">
        <v>30</v>
      </c>
      <c r="H18" s="22">
        <v>0.5</v>
      </c>
      <c r="I18" s="22">
        <v>0.5</v>
      </c>
      <c r="J18" s="22">
        <v>0.5</v>
      </c>
      <c r="K18" s="22">
        <v>0</v>
      </c>
      <c r="L18" s="17">
        <f t="shared" si="0"/>
        <v>0</v>
      </c>
    </row>
    <row r="19" spans="1:12" ht="21.75" customHeight="1" x14ac:dyDescent="0.25">
      <c r="A19" s="45"/>
      <c r="B19" s="40"/>
      <c r="C19" s="42"/>
      <c r="D19" s="40"/>
      <c r="E19" s="18" t="s">
        <v>14</v>
      </c>
      <c r="F19" s="20" t="s">
        <v>32</v>
      </c>
      <c r="G19" s="21" t="s">
        <v>31</v>
      </c>
      <c r="H19" s="22">
        <v>0.5</v>
      </c>
      <c r="I19" s="22">
        <v>0.5</v>
      </c>
      <c r="J19" s="22">
        <v>0.5</v>
      </c>
      <c r="K19" s="22">
        <v>0</v>
      </c>
      <c r="L19" s="17">
        <f t="shared" si="0"/>
        <v>0</v>
      </c>
    </row>
    <row r="20" spans="1:12" ht="21.75" customHeight="1" x14ac:dyDescent="0.25">
      <c r="A20" s="44"/>
      <c r="B20" s="40"/>
      <c r="C20" s="42"/>
      <c r="D20" s="40"/>
      <c r="E20" s="18" t="s">
        <v>14</v>
      </c>
      <c r="F20" s="20" t="s">
        <v>32</v>
      </c>
      <c r="G20" s="26" t="s">
        <v>33</v>
      </c>
      <c r="H20" s="22"/>
      <c r="I20" s="23"/>
      <c r="J20" s="34"/>
      <c r="K20" s="23"/>
      <c r="L20" s="17"/>
    </row>
    <row r="21" spans="1:12" x14ac:dyDescent="0.25">
      <c r="A21" s="37" t="s">
        <v>34</v>
      </c>
      <c r="B21" s="40" t="s">
        <v>35</v>
      </c>
      <c r="C21" s="46" t="s">
        <v>36</v>
      </c>
      <c r="D21" s="40" t="s">
        <v>37</v>
      </c>
      <c r="E21" s="18" t="s">
        <v>14</v>
      </c>
      <c r="F21" s="20" t="s">
        <v>10</v>
      </c>
      <c r="G21" s="23" t="s">
        <v>10</v>
      </c>
      <c r="H21" s="18">
        <f>H22+H23+H24+H25+H26+H27</f>
        <v>410.44538</v>
      </c>
      <c r="I21" s="25">
        <f>I22+I23+I24+I25+I26+I27</f>
        <v>398.18478999999996</v>
      </c>
      <c r="J21" s="25">
        <f>J22+J23+J24+J25+J26+J27</f>
        <v>398.18478999999996</v>
      </c>
      <c r="K21" s="25">
        <f>K22+K23+K24+K25+K26+K27</f>
        <v>240.97148000000001</v>
      </c>
      <c r="L21" s="17">
        <f>K21/I21*100</f>
        <v>60.517499927608995</v>
      </c>
    </row>
    <row r="22" spans="1:12" ht="20.25" customHeight="1" x14ac:dyDescent="0.25">
      <c r="A22" s="38"/>
      <c r="B22" s="40"/>
      <c r="C22" s="42"/>
      <c r="D22" s="40"/>
      <c r="E22" s="18" t="s">
        <v>14</v>
      </c>
      <c r="F22" s="20" t="s">
        <v>38</v>
      </c>
      <c r="G22" s="21" t="s">
        <v>39</v>
      </c>
      <c r="H22" s="20" t="s">
        <v>109</v>
      </c>
      <c r="I22" s="22">
        <v>130.05288999999999</v>
      </c>
      <c r="J22" s="20" t="s">
        <v>131</v>
      </c>
      <c r="K22" s="20" t="s">
        <v>133</v>
      </c>
      <c r="L22" s="17">
        <f>K22/I22*100</f>
        <v>59.206681220232795</v>
      </c>
    </row>
    <row r="23" spans="1:12" ht="20.25" customHeight="1" x14ac:dyDescent="0.25">
      <c r="A23" s="38"/>
      <c r="B23" s="40"/>
      <c r="C23" s="42"/>
      <c r="D23" s="40"/>
      <c r="E23" s="18" t="s">
        <v>14</v>
      </c>
      <c r="F23" s="20" t="s">
        <v>38</v>
      </c>
      <c r="G23" s="21" t="s">
        <v>40</v>
      </c>
      <c r="H23" s="20" t="s">
        <v>110</v>
      </c>
      <c r="I23" s="22">
        <v>268.13189999999997</v>
      </c>
      <c r="J23" s="20" t="s">
        <v>132</v>
      </c>
      <c r="K23" s="20" t="s">
        <v>134</v>
      </c>
      <c r="L23" s="17">
        <f>K23/I23*100</f>
        <v>61.153290600633504</v>
      </c>
    </row>
    <row r="24" spans="1:12" ht="20.25" customHeight="1" x14ac:dyDescent="0.25">
      <c r="A24" s="38"/>
      <c r="B24" s="40"/>
      <c r="C24" s="42"/>
      <c r="D24" s="40"/>
      <c r="E24" s="18" t="s">
        <v>14</v>
      </c>
      <c r="F24" s="20" t="s">
        <v>38</v>
      </c>
      <c r="G24" s="21" t="s">
        <v>41</v>
      </c>
      <c r="H24" s="20"/>
      <c r="I24" s="23"/>
      <c r="J24" s="34"/>
      <c r="K24" s="23"/>
      <c r="L24" s="17"/>
    </row>
    <row r="25" spans="1:12" ht="20.25" customHeight="1" x14ac:dyDescent="0.25">
      <c r="A25" s="38"/>
      <c r="B25" s="40"/>
      <c r="C25" s="42"/>
      <c r="D25" s="40"/>
      <c r="E25" s="18" t="s">
        <v>14</v>
      </c>
      <c r="F25" s="20" t="s">
        <v>38</v>
      </c>
      <c r="G25" s="21" t="s">
        <v>42</v>
      </c>
      <c r="H25" s="20"/>
      <c r="I25" s="23"/>
      <c r="J25" s="34"/>
      <c r="K25" s="23"/>
      <c r="L25" s="17"/>
    </row>
    <row r="26" spans="1:12" ht="20.25" customHeight="1" x14ac:dyDescent="0.25">
      <c r="A26" s="38"/>
      <c r="B26" s="40"/>
      <c r="C26" s="42"/>
      <c r="D26" s="40"/>
      <c r="E26" s="18" t="s">
        <v>14</v>
      </c>
      <c r="F26" s="20" t="s">
        <v>63</v>
      </c>
      <c r="G26" s="21" t="s">
        <v>40</v>
      </c>
      <c r="H26" s="26"/>
      <c r="I26" s="20"/>
      <c r="J26" s="20"/>
      <c r="K26" s="20"/>
      <c r="L26" s="17"/>
    </row>
    <row r="27" spans="1:12" ht="20.25" customHeight="1" x14ac:dyDescent="0.25">
      <c r="A27" s="39"/>
      <c r="B27" s="40"/>
      <c r="C27" s="42"/>
      <c r="D27" s="40"/>
      <c r="E27" s="18" t="s">
        <v>14</v>
      </c>
      <c r="F27" s="20" t="s">
        <v>38</v>
      </c>
      <c r="G27" s="21" t="s">
        <v>43</v>
      </c>
      <c r="H27" s="20"/>
      <c r="I27" s="23"/>
      <c r="J27" s="34"/>
      <c r="K27" s="23"/>
      <c r="L27" s="17"/>
    </row>
    <row r="28" spans="1:12" x14ac:dyDescent="0.25">
      <c r="A28" s="43" t="s">
        <v>44</v>
      </c>
      <c r="B28" s="40" t="s">
        <v>45</v>
      </c>
      <c r="C28" s="46" t="s">
        <v>46</v>
      </c>
      <c r="D28" s="40" t="s">
        <v>9</v>
      </c>
      <c r="E28" s="18" t="s">
        <v>14</v>
      </c>
      <c r="F28" s="18" t="s">
        <v>10</v>
      </c>
      <c r="G28" s="18" t="s">
        <v>10</v>
      </c>
      <c r="H28" s="18">
        <f>H29+H30+H31+H32+H33</f>
        <v>45</v>
      </c>
      <c r="I28" s="18">
        <f>I29+I30+I31+I32+I33</f>
        <v>45</v>
      </c>
      <c r="J28" s="18">
        <f>J29+J30+J31+J32+J33</f>
        <v>45</v>
      </c>
      <c r="K28" s="18">
        <f>K29+K30+K31+K32+K33</f>
        <v>0</v>
      </c>
      <c r="L28" s="17">
        <f>K28/I28*100</f>
        <v>0</v>
      </c>
    </row>
    <row r="29" spans="1:12" ht="20.25" customHeight="1" x14ac:dyDescent="0.25">
      <c r="A29" s="45"/>
      <c r="B29" s="40"/>
      <c r="C29" s="42"/>
      <c r="D29" s="40"/>
      <c r="E29" s="18" t="s">
        <v>14</v>
      </c>
      <c r="F29" s="20" t="s">
        <v>47</v>
      </c>
      <c r="G29" s="21" t="s">
        <v>53</v>
      </c>
      <c r="H29" s="20"/>
      <c r="I29" s="23"/>
      <c r="J29" s="34"/>
      <c r="K29" s="23"/>
      <c r="L29" s="17"/>
    </row>
    <row r="30" spans="1:12" ht="20.25" customHeight="1" x14ac:dyDescent="0.25">
      <c r="A30" s="45"/>
      <c r="B30" s="40"/>
      <c r="C30" s="42"/>
      <c r="D30" s="40"/>
      <c r="E30" s="18" t="s">
        <v>14</v>
      </c>
      <c r="F30" s="20" t="s">
        <v>47</v>
      </c>
      <c r="G30" s="21" t="s">
        <v>50</v>
      </c>
      <c r="H30" s="22">
        <v>25</v>
      </c>
      <c r="I30" s="23">
        <v>25</v>
      </c>
      <c r="J30" s="34">
        <v>25</v>
      </c>
      <c r="K30" s="23">
        <v>0</v>
      </c>
      <c r="L30" s="17">
        <f>K30/I30*100</f>
        <v>0</v>
      </c>
    </row>
    <row r="31" spans="1:12" ht="20.25" customHeight="1" x14ac:dyDescent="0.25">
      <c r="A31" s="45"/>
      <c r="B31" s="40"/>
      <c r="C31" s="42"/>
      <c r="D31" s="40"/>
      <c r="E31" s="18" t="s">
        <v>14</v>
      </c>
      <c r="F31" s="20" t="s">
        <v>47</v>
      </c>
      <c r="G31" s="21" t="s">
        <v>52</v>
      </c>
      <c r="H31" s="20"/>
      <c r="I31" s="23"/>
      <c r="J31" s="34"/>
      <c r="K31" s="23"/>
      <c r="L31" s="17"/>
    </row>
    <row r="32" spans="1:12" ht="20.25" customHeight="1" x14ac:dyDescent="0.25">
      <c r="A32" s="45"/>
      <c r="B32" s="40"/>
      <c r="C32" s="42"/>
      <c r="D32" s="40"/>
      <c r="E32" s="18" t="s">
        <v>14</v>
      </c>
      <c r="F32" s="20" t="s">
        <v>47</v>
      </c>
      <c r="G32" s="21" t="s">
        <v>48</v>
      </c>
      <c r="H32" s="22">
        <v>20</v>
      </c>
      <c r="I32" s="23">
        <v>20</v>
      </c>
      <c r="J32" s="34">
        <v>20</v>
      </c>
      <c r="K32" s="23">
        <v>0</v>
      </c>
      <c r="L32" s="17">
        <f>K32/I32*100</f>
        <v>0</v>
      </c>
    </row>
    <row r="33" spans="1:12" ht="24" customHeight="1" x14ac:dyDescent="0.25">
      <c r="A33" s="44"/>
      <c r="B33" s="40"/>
      <c r="C33" s="42"/>
      <c r="D33" s="40"/>
      <c r="E33" s="18" t="s">
        <v>14</v>
      </c>
      <c r="F33" s="20" t="s">
        <v>47</v>
      </c>
      <c r="G33" s="21" t="s">
        <v>51</v>
      </c>
      <c r="H33" s="22"/>
      <c r="I33" s="23"/>
      <c r="J33" s="34"/>
      <c r="K33" s="23"/>
      <c r="L33" s="17"/>
    </row>
    <row r="34" spans="1:12" ht="21" customHeight="1" x14ac:dyDescent="0.25">
      <c r="A34" s="37" t="s">
        <v>54</v>
      </c>
      <c r="B34" s="40" t="s">
        <v>7</v>
      </c>
      <c r="C34" s="46" t="s">
        <v>55</v>
      </c>
      <c r="D34" s="40" t="s">
        <v>9</v>
      </c>
      <c r="E34" s="18" t="s">
        <v>14</v>
      </c>
      <c r="F34" s="18" t="s">
        <v>10</v>
      </c>
      <c r="G34" s="18" t="s">
        <v>10</v>
      </c>
      <c r="H34" s="18">
        <f>H35+H36+H37</f>
        <v>0</v>
      </c>
      <c r="I34" s="18">
        <f>I35+I36+I37</f>
        <v>0</v>
      </c>
      <c r="J34" s="18">
        <f>J35+J36+J37</f>
        <v>0</v>
      </c>
      <c r="K34" s="18">
        <f>K35+K36+K37</f>
        <v>0</v>
      </c>
      <c r="L34" s="17">
        <v>0</v>
      </c>
    </row>
    <row r="35" spans="1:12" ht="21" customHeight="1" x14ac:dyDescent="0.25">
      <c r="A35" s="38"/>
      <c r="B35" s="40"/>
      <c r="C35" s="42"/>
      <c r="D35" s="40"/>
      <c r="E35" s="18" t="s">
        <v>14</v>
      </c>
      <c r="F35" s="20" t="s">
        <v>56</v>
      </c>
      <c r="G35" s="21" t="s">
        <v>57</v>
      </c>
      <c r="H35" s="20"/>
      <c r="I35" s="23"/>
      <c r="J35" s="34"/>
      <c r="K35" s="23"/>
      <c r="L35" s="17"/>
    </row>
    <row r="36" spans="1:12" ht="21" customHeight="1" x14ac:dyDescent="0.25">
      <c r="A36" s="38"/>
      <c r="B36" s="40"/>
      <c r="C36" s="42"/>
      <c r="D36" s="40"/>
      <c r="E36" s="18" t="s">
        <v>14</v>
      </c>
      <c r="F36" s="20" t="s">
        <v>56</v>
      </c>
      <c r="G36" s="21" t="s">
        <v>58</v>
      </c>
      <c r="H36" s="20"/>
      <c r="I36" s="23"/>
      <c r="J36" s="34"/>
      <c r="K36" s="23"/>
      <c r="L36" s="17"/>
    </row>
    <row r="37" spans="1:12" ht="21" customHeight="1" x14ac:dyDescent="0.25">
      <c r="A37" s="39"/>
      <c r="B37" s="40"/>
      <c r="C37" s="42"/>
      <c r="D37" s="40"/>
      <c r="E37" s="18" t="s">
        <v>14</v>
      </c>
      <c r="F37" s="20" t="s">
        <v>56</v>
      </c>
      <c r="G37" s="21" t="s">
        <v>59</v>
      </c>
      <c r="H37" s="20"/>
      <c r="I37" s="23"/>
      <c r="J37" s="34"/>
      <c r="K37" s="23"/>
      <c r="L37" s="17"/>
    </row>
    <row r="38" spans="1:12" x14ac:dyDescent="0.25">
      <c r="A38" s="43" t="s">
        <v>60</v>
      </c>
      <c r="B38" s="40" t="s">
        <v>61</v>
      </c>
      <c r="C38" s="46" t="s">
        <v>62</v>
      </c>
      <c r="D38" s="40" t="s">
        <v>9</v>
      </c>
      <c r="E38" s="18" t="s">
        <v>14</v>
      </c>
      <c r="F38" s="18" t="s">
        <v>10</v>
      </c>
      <c r="G38" s="18" t="s">
        <v>10</v>
      </c>
      <c r="H38" s="18" t="s">
        <v>121</v>
      </c>
      <c r="I38" s="17">
        <f>I39+I41+I42+I40</f>
        <v>270</v>
      </c>
      <c r="J38" s="17">
        <f>J39+J41+J42+J40</f>
        <v>270</v>
      </c>
      <c r="K38" s="36">
        <f>K39+K41+K42+K40</f>
        <v>18.279520000000002</v>
      </c>
      <c r="L38" s="17">
        <f>K38/I38*100</f>
        <v>6.7701925925925925</v>
      </c>
    </row>
    <row r="39" spans="1:12" ht="20.25" customHeight="1" x14ac:dyDescent="0.25">
      <c r="A39" s="45"/>
      <c r="B39" s="40"/>
      <c r="C39" s="42"/>
      <c r="D39" s="40"/>
      <c r="E39" s="18" t="s">
        <v>14</v>
      </c>
      <c r="F39" s="20" t="s">
        <v>63</v>
      </c>
      <c r="G39" s="21" t="s">
        <v>64</v>
      </c>
      <c r="H39" s="20"/>
      <c r="I39" s="22">
        <v>147.10593</v>
      </c>
      <c r="J39" s="22">
        <v>147.10593</v>
      </c>
      <c r="K39" s="22">
        <v>18.279520000000002</v>
      </c>
      <c r="L39" s="17">
        <f>K39/I39*100</f>
        <v>12.42609322411408</v>
      </c>
    </row>
    <row r="40" spans="1:12" ht="20.25" customHeight="1" x14ac:dyDescent="0.25">
      <c r="A40" s="45"/>
      <c r="B40" s="40"/>
      <c r="C40" s="42"/>
      <c r="D40" s="40"/>
      <c r="E40" s="18" t="s">
        <v>14</v>
      </c>
      <c r="F40" s="20" t="s">
        <v>63</v>
      </c>
      <c r="G40" s="27" t="s">
        <v>112</v>
      </c>
      <c r="H40" s="20" t="s">
        <v>121</v>
      </c>
      <c r="I40" s="22">
        <v>10</v>
      </c>
      <c r="J40" s="20" t="s">
        <v>121</v>
      </c>
      <c r="K40" s="20"/>
      <c r="L40" s="17">
        <f>K40/I40*100</f>
        <v>0</v>
      </c>
    </row>
    <row r="41" spans="1:12" ht="20.25" customHeight="1" x14ac:dyDescent="0.25">
      <c r="A41" s="45"/>
      <c r="B41" s="40"/>
      <c r="C41" s="42"/>
      <c r="D41" s="40"/>
      <c r="E41" s="18" t="s">
        <v>14</v>
      </c>
      <c r="F41" s="20" t="s">
        <v>63</v>
      </c>
      <c r="G41" s="26" t="s">
        <v>65</v>
      </c>
      <c r="H41" s="20"/>
      <c r="I41" s="23"/>
      <c r="J41" s="34"/>
      <c r="K41" s="23"/>
      <c r="L41" s="17"/>
    </row>
    <row r="42" spans="1:12" ht="20.25" customHeight="1" x14ac:dyDescent="0.25">
      <c r="A42" s="44"/>
      <c r="B42" s="40"/>
      <c r="C42" s="42"/>
      <c r="D42" s="40"/>
      <c r="E42" s="18" t="s">
        <v>14</v>
      </c>
      <c r="F42" s="20" t="s">
        <v>63</v>
      </c>
      <c r="G42" s="21" t="s">
        <v>66</v>
      </c>
      <c r="H42" s="20"/>
      <c r="I42" s="23">
        <v>112.89407</v>
      </c>
      <c r="J42" s="34">
        <v>112.89407</v>
      </c>
      <c r="K42" s="23">
        <v>0</v>
      </c>
      <c r="L42" s="17">
        <f>K42/I42*100</f>
        <v>0</v>
      </c>
    </row>
    <row r="43" spans="1:12" ht="16.5" customHeight="1" x14ac:dyDescent="0.25">
      <c r="A43" s="37" t="s">
        <v>67</v>
      </c>
      <c r="B43" s="40" t="s">
        <v>113</v>
      </c>
      <c r="C43" s="46" t="s">
        <v>114</v>
      </c>
      <c r="D43" s="40" t="s">
        <v>9</v>
      </c>
      <c r="E43" s="18" t="s">
        <v>14</v>
      </c>
      <c r="F43" s="18" t="s">
        <v>10</v>
      </c>
      <c r="G43" s="18" t="s">
        <v>10</v>
      </c>
      <c r="H43" s="18">
        <f>H44+H45+H46+H47+H48</f>
        <v>1507</v>
      </c>
      <c r="I43" s="17">
        <f>I44+I45+I46+I47+I48</f>
        <v>938.27556000000004</v>
      </c>
      <c r="J43" s="17">
        <f>J44+J45+J46+J47+J48</f>
        <v>938.27556000000004</v>
      </c>
      <c r="K43" s="17">
        <f>K44+K45+K46+K47+K48</f>
        <v>510.68614000000002</v>
      </c>
      <c r="L43" s="17">
        <f>K43/I43*100</f>
        <v>54.428161807816892</v>
      </c>
    </row>
    <row r="44" spans="1:12" ht="16.5" customHeight="1" x14ac:dyDescent="0.25">
      <c r="A44" s="38"/>
      <c r="B44" s="40"/>
      <c r="C44" s="42"/>
      <c r="D44" s="40"/>
      <c r="E44" s="18" t="s">
        <v>14</v>
      </c>
      <c r="F44" s="20" t="s">
        <v>71</v>
      </c>
      <c r="G44" s="21" t="s">
        <v>115</v>
      </c>
      <c r="H44" s="22">
        <v>1507</v>
      </c>
      <c r="I44" s="23">
        <v>755.97555999999997</v>
      </c>
      <c r="J44" s="34">
        <v>755.97555999999997</v>
      </c>
      <c r="K44" s="23">
        <v>425.91752000000002</v>
      </c>
      <c r="L44" s="17">
        <f>K44/I44*100</f>
        <v>56.340117662004843</v>
      </c>
    </row>
    <row r="45" spans="1:12" ht="16.5" customHeight="1" x14ac:dyDescent="0.25">
      <c r="A45" s="38"/>
      <c r="B45" s="40"/>
      <c r="C45" s="42"/>
      <c r="D45" s="40"/>
      <c r="E45" s="18" t="s">
        <v>14</v>
      </c>
      <c r="F45" s="20" t="s">
        <v>71</v>
      </c>
      <c r="G45" s="21" t="s">
        <v>116</v>
      </c>
      <c r="H45" s="22"/>
      <c r="I45" s="23">
        <v>182.3</v>
      </c>
      <c r="J45" s="34">
        <v>182.3</v>
      </c>
      <c r="K45" s="23">
        <v>84.768619999999999</v>
      </c>
      <c r="L45" s="17">
        <f>K45/I45*100</f>
        <v>46.499517279210089</v>
      </c>
    </row>
    <row r="46" spans="1:12" ht="16.5" customHeight="1" x14ac:dyDescent="0.25">
      <c r="A46" s="38"/>
      <c r="B46" s="40"/>
      <c r="C46" s="42"/>
      <c r="D46" s="40"/>
      <c r="E46" s="18" t="s">
        <v>14</v>
      </c>
      <c r="F46" s="20" t="s">
        <v>71</v>
      </c>
      <c r="G46" s="21"/>
      <c r="H46" s="20"/>
      <c r="I46" s="23"/>
      <c r="J46" s="34"/>
      <c r="K46" s="23"/>
      <c r="L46" s="17"/>
    </row>
    <row r="47" spans="1:12" ht="16.5" customHeight="1" x14ac:dyDescent="0.25">
      <c r="A47" s="38"/>
      <c r="B47" s="40"/>
      <c r="C47" s="42"/>
      <c r="D47" s="40"/>
      <c r="E47" s="18" t="s">
        <v>14</v>
      </c>
      <c r="F47" s="20" t="s">
        <v>71</v>
      </c>
      <c r="G47" s="21"/>
      <c r="H47" s="22"/>
      <c r="I47" s="23"/>
      <c r="J47" s="34"/>
      <c r="K47" s="23"/>
      <c r="L47" s="17"/>
    </row>
    <row r="48" spans="1:12" ht="63.75" customHeight="1" x14ac:dyDescent="0.25">
      <c r="A48" s="39"/>
      <c r="B48" s="40"/>
      <c r="C48" s="42"/>
      <c r="D48" s="40"/>
      <c r="E48" s="18" t="s">
        <v>14</v>
      </c>
      <c r="F48" s="20" t="s">
        <v>71</v>
      </c>
      <c r="G48" s="21"/>
      <c r="H48" s="22"/>
      <c r="I48" s="23"/>
      <c r="J48" s="34"/>
      <c r="K48" s="23"/>
      <c r="L48" s="17"/>
    </row>
    <row r="49" spans="1:12" x14ac:dyDescent="0.25">
      <c r="A49" s="37" t="s">
        <v>91</v>
      </c>
      <c r="B49" s="40" t="s">
        <v>117</v>
      </c>
      <c r="C49" s="41" t="s">
        <v>68</v>
      </c>
      <c r="D49" s="40" t="s">
        <v>9</v>
      </c>
      <c r="E49" s="18" t="s">
        <v>14</v>
      </c>
      <c r="F49" s="18" t="s">
        <v>10</v>
      </c>
      <c r="G49" s="18" t="s">
        <v>10</v>
      </c>
      <c r="H49" s="18">
        <f>H50+H51+H52+H53+H54+H55+H56+H57+H58+H59+H60+H61+H62+H63+H64+H65+H66</f>
        <v>322.20546000000002</v>
      </c>
      <c r="I49" s="18">
        <f>I50+I51+I52+I53+I54+I55+I56+I57+I58+I59+I60+I61+I62+I63+I64+I65+I66</f>
        <v>323.07546000000002</v>
      </c>
      <c r="J49" s="18">
        <f>J50+J51+J52+J53+J54+J55+J56+J57+J58+J59+J60+J61+J62+J63+J64+J65+J66</f>
        <v>323.07546000000002</v>
      </c>
      <c r="K49" s="18">
        <f>K50+K51+K52+K53+K54+K55+K56+K57+K58+K59+K60+K61+K62+K63+K64+K65+K66</f>
        <v>253.07545999999999</v>
      </c>
      <c r="L49" s="17">
        <f>K49/I49*100</f>
        <v>78.333235213841363</v>
      </c>
    </row>
    <row r="50" spans="1:12" ht="20.25" customHeight="1" x14ac:dyDescent="0.25">
      <c r="A50" s="38"/>
      <c r="B50" s="40"/>
      <c r="C50" s="42"/>
      <c r="D50" s="40"/>
      <c r="E50" s="18" t="s">
        <v>14</v>
      </c>
      <c r="F50" s="20" t="s">
        <v>47</v>
      </c>
      <c r="G50" s="21" t="s">
        <v>69</v>
      </c>
      <c r="H50" s="22">
        <v>2.6196999999999999</v>
      </c>
      <c r="I50" s="22">
        <v>2.6196999999999999</v>
      </c>
      <c r="J50" s="22">
        <f>I50</f>
        <v>2.6196999999999999</v>
      </c>
      <c r="K50" s="20" t="s">
        <v>135</v>
      </c>
      <c r="L50" s="17">
        <f>K50/I50*100</f>
        <v>100</v>
      </c>
    </row>
    <row r="51" spans="1:12" ht="18.75" customHeight="1" x14ac:dyDescent="0.25">
      <c r="A51" s="38"/>
      <c r="B51" s="40"/>
      <c r="C51" s="42"/>
      <c r="D51" s="40"/>
      <c r="E51" s="18" t="s">
        <v>14</v>
      </c>
      <c r="F51" s="20" t="s">
        <v>47</v>
      </c>
      <c r="G51" s="21" t="s">
        <v>70</v>
      </c>
      <c r="H51" s="22">
        <v>8.6890000000000001</v>
      </c>
      <c r="I51" s="22">
        <v>8.6890000000000001</v>
      </c>
      <c r="J51" s="22">
        <f t="shared" ref="J51:J62" si="1">I51</f>
        <v>8.6890000000000001</v>
      </c>
      <c r="K51" s="20" t="s">
        <v>136</v>
      </c>
      <c r="L51" s="17">
        <f>K51/I51*100</f>
        <v>100</v>
      </c>
    </row>
    <row r="52" spans="1:12" ht="20.25" hidden="1" customHeight="1" x14ac:dyDescent="0.25">
      <c r="A52" s="38"/>
      <c r="B52" s="40"/>
      <c r="C52" s="42"/>
      <c r="D52" s="40"/>
      <c r="E52" s="18" t="s">
        <v>14</v>
      </c>
      <c r="F52" s="20" t="s">
        <v>71</v>
      </c>
      <c r="G52" s="21" t="s">
        <v>72</v>
      </c>
      <c r="H52" s="22"/>
      <c r="I52" s="20"/>
      <c r="J52" s="22">
        <f t="shared" si="1"/>
        <v>0</v>
      </c>
      <c r="K52" s="20"/>
      <c r="L52" s="17" t="e">
        <f>K52/I52*100</f>
        <v>#DIV/0!</v>
      </c>
    </row>
    <row r="53" spans="1:12" ht="20.25" customHeight="1" x14ac:dyDescent="0.25">
      <c r="A53" s="38"/>
      <c r="B53" s="40"/>
      <c r="C53" s="42"/>
      <c r="D53" s="40"/>
      <c r="E53" s="18" t="s">
        <v>14</v>
      </c>
      <c r="F53" s="20" t="s">
        <v>73</v>
      </c>
      <c r="G53" s="21" t="s">
        <v>74</v>
      </c>
      <c r="H53" s="22"/>
      <c r="I53" s="20"/>
      <c r="J53" s="22">
        <f t="shared" si="1"/>
        <v>0</v>
      </c>
      <c r="K53" s="20"/>
      <c r="L53" s="17"/>
    </row>
    <row r="54" spans="1:12" ht="20.25" customHeight="1" x14ac:dyDescent="0.25">
      <c r="A54" s="38"/>
      <c r="B54" s="40"/>
      <c r="C54" s="42"/>
      <c r="D54" s="40"/>
      <c r="E54" s="18" t="s">
        <v>14</v>
      </c>
      <c r="F54" s="20" t="s">
        <v>75</v>
      </c>
      <c r="G54" s="21" t="s">
        <v>76</v>
      </c>
      <c r="H54" s="20"/>
      <c r="I54" s="23"/>
      <c r="J54" s="22">
        <f t="shared" si="1"/>
        <v>0</v>
      </c>
      <c r="K54" s="23"/>
      <c r="L54" s="17"/>
    </row>
    <row r="55" spans="1:12" ht="20.25" customHeight="1" x14ac:dyDescent="0.25">
      <c r="A55" s="38"/>
      <c r="B55" s="40"/>
      <c r="C55" s="42"/>
      <c r="D55" s="40"/>
      <c r="E55" s="18" t="s">
        <v>14</v>
      </c>
      <c r="F55" s="20" t="s">
        <v>77</v>
      </c>
      <c r="G55" s="21" t="s">
        <v>78</v>
      </c>
      <c r="H55" s="22">
        <v>0.65500000000000003</v>
      </c>
      <c r="I55" s="22">
        <v>0.625</v>
      </c>
      <c r="J55" s="22">
        <f t="shared" si="1"/>
        <v>0.625</v>
      </c>
      <c r="K55" s="20" t="s">
        <v>137</v>
      </c>
      <c r="L55" s="17">
        <f>K55/I55*100</f>
        <v>100</v>
      </c>
    </row>
    <row r="56" spans="1:12" ht="20.25" customHeight="1" x14ac:dyDescent="0.25">
      <c r="A56" s="38"/>
      <c r="B56" s="40"/>
      <c r="C56" s="42"/>
      <c r="D56" s="40"/>
      <c r="E56" s="18" t="s">
        <v>14</v>
      </c>
      <c r="F56" s="20" t="s">
        <v>79</v>
      </c>
      <c r="G56" s="21" t="s">
        <v>80</v>
      </c>
      <c r="H56" s="22">
        <v>20</v>
      </c>
      <c r="I56" s="20" t="s">
        <v>49</v>
      </c>
      <c r="J56" s="22" t="str">
        <f t="shared" si="1"/>
        <v>20</v>
      </c>
      <c r="K56" s="20" t="s">
        <v>49</v>
      </c>
      <c r="L56" s="17">
        <f>K56/I56*100</f>
        <v>100</v>
      </c>
    </row>
    <row r="57" spans="1:12" ht="20.25" customHeight="1" x14ac:dyDescent="0.25">
      <c r="A57" s="38"/>
      <c r="B57" s="40"/>
      <c r="C57" s="42"/>
      <c r="D57" s="40"/>
      <c r="E57" s="18" t="s">
        <v>14</v>
      </c>
      <c r="F57" s="20" t="s">
        <v>73</v>
      </c>
      <c r="G57" s="21" t="s">
        <v>81</v>
      </c>
      <c r="H57" s="22"/>
      <c r="I57" s="20"/>
      <c r="J57" s="22">
        <f t="shared" si="1"/>
        <v>0</v>
      </c>
      <c r="K57" s="20"/>
      <c r="L57" s="17"/>
    </row>
    <row r="58" spans="1:12" ht="21.75" customHeight="1" x14ac:dyDescent="0.25">
      <c r="A58" s="38"/>
      <c r="B58" s="40"/>
      <c r="C58" s="42"/>
      <c r="D58" s="40"/>
      <c r="E58" s="18" t="s">
        <v>14</v>
      </c>
      <c r="F58" s="20" t="s">
        <v>17</v>
      </c>
      <c r="G58" s="21" t="s">
        <v>82</v>
      </c>
      <c r="H58" s="22">
        <v>276</v>
      </c>
      <c r="I58" s="22">
        <v>277</v>
      </c>
      <c r="J58" s="22">
        <f t="shared" si="1"/>
        <v>277</v>
      </c>
      <c r="K58" s="20" t="s">
        <v>138</v>
      </c>
      <c r="L58" s="17">
        <f t="shared" ref="L58:L66" si="2">K58/I58*100</f>
        <v>74.729241877256314</v>
      </c>
    </row>
    <row r="59" spans="1:12" ht="1.5" hidden="1" customHeight="1" x14ac:dyDescent="0.25">
      <c r="A59" s="38"/>
      <c r="B59" s="40"/>
      <c r="C59" s="42"/>
      <c r="D59" s="40"/>
      <c r="E59" s="18" t="s">
        <v>14</v>
      </c>
      <c r="F59" s="20" t="s">
        <v>73</v>
      </c>
      <c r="G59" s="28" t="s">
        <v>118</v>
      </c>
      <c r="H59" s="22">
        <v>0</v>
      </c>
      <c r="I59" s="23"/>
      <c r="J59" s="22">
        <f t="shared" si="1"/>
        <v>0</v>
      </c>
      <c r="K59" s="23"/>
      <c r="L59" s="17" t="e">
        <f t="shared" si="2"/>
        <v>#DIV/0!</v>
      </c>
    </row>
    <row r="60" spans="1:12" ht="20.25" customHeight="1" x14ac:dyDescent="0.25">
      <c r="A60" s="38"/>
      <c r="B60" s="40"/>
      <c r="C60" s="42"/>
      <c r="D60" s="40"/>
      <c r="E60" s="18" t="s">
        <v>14</v>
      </c>
      <c r="F60" s="20" t="s">
        <v>17</v>
      </c>
      <c r="G60" s="21" t="s">
        <v>83</v>
      </c>
      <c r="H60" s="22">
        <v>0.7</v>
      </c>
      <c r="I60" s="22">
        <v>0.6</v>
      </c>
      <c r="J60" s="22">
        <f t="shared" si="1"/>
        <v>0.6</v>
      </c>
      <c r="K60" s="20" t="s">
        <v>123</v>
      </c>
      <c r="L60" s="17">
        <f t="shared" si="2"/>
        <v>100</v>
      </c>
    </row>
    <row r="61" spans="1:12" ht="20.25" customHeight="1" x14ac:dyDescent="0.25">
      <c r="A61" s="38"/>
      <c r="B61" s="40"/>
      <c r="C61" s="42"/>
      <c r="D61" s="40"/>
      <c r="E61" s="18" t="s">
        <v>14</v>
      </c>
      <c r="F61" s="20" t="s">
        <v>17</v>
      </c>
      <c r="G61" s="21" t="s">
        <v>84</v>
      </c>
      <c r="H61" s="22">
        <v>9.5277600000000007</v>
      </c>
      <c r="I61" s="22">
        <v>9.5277600000000007</v>
      </c>
      <c r="J61" s="22">
        <f t="shared" si="1"/>
        <v>9.5277600000000007</v>
      </c>
      <c r="K61" s="20" t="s">
        <v>124</v>
      </c>
      <c r="L61" s="17">
        <f t="shared" si="2"/>
        <v>100</v>
      </c>
    </row>
    <row r="62" spans="1:12" ht="20.25" customHeight="1" x14ac:dyDescent="0.25">
      <c r="A62" s="38"/>
      <c r="B62" s="40"/>
      <c r="C62" s="42"/>
      <c r="D62" s="40"/>
      <c r="E62" s="18" t="s">
        <v>14</v>
      </c>
      <c r="F62" s="20" t="s">
        <v>17</v>
      </c>
      <c r="G62" s="21" t="s">
        <v>85</v>
      </c>
      <c r="H62" s="22">
        <v>4.0140000000000002</v>
      </c>
      <c r="I62" s="22">
        <v>4.0140000000000002</v>
      </c>
      <c r="J62" s="22">
        <f t="shared" si="1"/>
        <v>4.0140000000000002</v>
      </c>
      <c r="K62" s="20" t="s">
        <v>126</v>
      </c>
      <c r="L62" s="17">
        <f t="shared" si="2"/>
        <v>100</v>
      </c>
    </row>
    <row r="63" spans="1:12" ht="12" hidden="1" customHeight="1" x14ac:dyDescent="0.25">
      <c r="A63" s="38"/>
      <c r="B63" s="40"/>
      <c r="C63" s="42"/>
      <c r="D63" s="40"/>
      <c r="E63" s="18" t="s">
        <v>14</v>
      </c>
      <c r="F63" s="20" t="s">
        <v>86</v>
      </c>
      <c r="G63" s="21" t="s">
        <v>87</v>
      </c>
      <c r="H63" s="20"/>
      <c r="I63" s="23"/>
      <c r="J63" s="34"/>
      <c r="K63" s="23"/>
      <c r="L63" s="17" t="e">
        <f t="shared" si="2"/>
        <v>#DIV/0!</v>
      </c>
    </row>
    <row r="64" spans="1:12" ht="12" hidden="1" customHeight="1" x14ac:dyDescent="0.25">
      <c r="A64" s="38"/>
      <c r="B64" s="40"/>
      <c r="C64" s="42"/>
      <c r="D64" s="40"/>
      <c r="E64" s="18" t="s">
        <v>14</v>
      </c>
      <c r="F64" s="20" t="s">
        <v>86</v>
      </c>
      <c r="G64" s="21" t="s">
        <v>88</v>
      </c>
      <c r="H64" s="20"/>
      <c r="I64" s="23"/>
      <c r="J64" s="34"/>
      <c r="K64" s="23"/>
      <c r="L64" s="17" t="e">
        <f t="shared" si="2"/>
        <v>#DIV/0!</v>
      </c>
    </row>
    <row r="65" spans="1:12" ht="12" hidden="1" customHeight="1" x14ac:dyDescent="0.25">
      <c r="A65" s="38"/>
      <c r="B65" s="40"/>
      <c r="C65" s="42"/>
      <c r="D65" s="40"/>
      <c r="E65" s="18" t="s">
        <v>14</v>
      </c>
      <c r="F65" s="20"/>
      <c r="G65" s="21" t="s">
        <v>89</v>
      </c>
      <c r="H65" s="20"/>
      <c r="I65" s="23"/>
      <c r="J65" s="34"/>
      <c r="K65" s="23"/>
      <c r="L65" s="17" t="e">
        <f t="shared" si="2"/>
        <v>#DIV/0!</v>
      </c>
    </row>
    <row r="66" spans="1:12" ht="12" hidden="1" customHeight="1" x14ac:dyDescent="0.25">
      <c r="A66" s="39"/>
      <c r="B66" s="40"/>
      <c r="C66" s="42"/>
      <c r="D66" s="40"/>
      <c r="E66" s="18" t="s">
        <v>14</v>
      </c>
      <c r="F66" s="20"/>
      <c r="G66" s="21" t="s">
        <v>90</v>
      </c>
      <c r="H66" s="20"/>
      <c r="I66" s="23"/>
      <c r="J66" s="34"/>
      <c r="K66" s="23"/>
      <c r="L66" s="17" t="e">
        <f t="shared" si="2"/>
        <v>#DIV/0!</v>
      </c>
    </row>
    <row r="67" spans="1:12" ht="46.5" customHeight="1" x14ac:dyDescent="0.25">
      <c r="A67" s="43" t="s">
        <v>119</v>
      </c>
      <c r="B67" s="40" t="s">
        <v>92</v>
      </c>
      <c r="C67" s="41" t="s">
        <v>93</v>
      </c>
      <c r="D67" s="40" t="s">
        <v>9</v>
      </c>
      <c r="E67" s="18" t="s">
        <v>14</v>
      </c>
      <c r="F67" s="18" t="s">
        <v>10</v>
      </c>
      <c r="G67" s="18" t="s">
        <v>10</v>
      </c>
      <c r="H67" s="18" t="str">
        <f>H68</f>
        <v>0</v>
      </c>
      <c r="I67" s="18">
        <f>I68</f>
        <v>0</v>
      </c>
      <c r="J67" s="18">
        <f>J68</f>
        <v>0</v>
      </c>
      <c r="K67" s="18">
        <f>K68</f>
        <v>0</v>
      </c>
      <c r="L67" s="17">
        <v>0</v>
      </c>
    </row>
    <row r="68" spans="1:12" ht="46.5" customHeight="1" x14ac:dyDescent="0.25">
      <c r="A68" s="44"/>
      <c r="B68" s="40"/>
      <c r="C68" s="42"/>
      <c r="D68" s="40"/>
      <c r="E68" s="18" t="s">
        <v>14</v>
      </c>
      <c r="F68" s="20" t="s">
        <v>63</v>
      </c>
      <c r="G68" s="21" t="s">
        <v>65</v>
      </c>
      <c r="H68" s="20" t="s">
        <v>111</v>
      </c>
      <c r="I68" s="20"/>
      <c r="J68" s="20"/>
      <c r="K68" s="20"/>
      <c r="L68" s="17"/>
    </row>
    <row r="69" spans="1:12" x14ac:dyDescent="0.25">
      <c r="A69" s="37" t="s">
        <v>120</v>
      </c>
      <c r="B69" s="40" t="s">
        <v>10</v>
      </c>
      <c r="C69" s="41" t="s">
        <v>94</v>
      </c>
      <c r="D69" s="40" t="s">
        <v>9</v>
      </c>
      <c r="E69" s="18" t="s">
        <v>14</v>
      </c>
      <c r="F69" s="18" t="s">
        <v>10</v>
      </c>
      <c r="G69" s="18" t="s">
        <v>10</v>
      </c>
      <c r="H69" s="18">
        <f>H70+H71+H72+H73+H74+H75+H76</f>
        <v>10</v>
      </c>
      <c r="I69" s="18">
        <f>I70+I71+I72+I73+I74+I75+I76</f>
        <v>10</v>
      </c>
      <c r="J69" s="18">
        <f>J70+J71+J72+J73+J74+J75+J76</f>
        <v>0</v>
      </c>
      <c r="K69" s="18">
        <f>K70+K71+K72+K73+K74+K75+K76</f>
        <v>0</v>
      </c>
      <c r="L69" s="17">
        <f>K69/I69*100</f>
        <v>0</v>
      </c>
    </row>
    <row r="70" spans="1:12" ht="19.5" customHeight="1" x14ac:dyDescent="0.25">
      <c r="A70" s="38"/>
      <c r="B70" s="40"/>
      <c r="C70" s="42"/>
      <c r="D70" s="40"/>
      <c r="E70" s="18" t="s">
        <v>14</v>
      </c>
      <c r="F70" s="20" t="s">
        <v>28</v>
      </c>
      <c r="G70" s="21" t="s">
        <v>122</v>
      </c>
      <c r="H70" s="20" t="s">
        <v>121</v>
      </c>
      <c r="I70" s="20" t="s">
        <v>121</v>
      </c>
      <c r="J70" s="20"/>
      <c r="K70" s="20"/>
      <c r="L70" s="17">
        <f>K70/I70*100</f>
        <v>0</v>
      </c>
    </row>
    <row r="71" spans="1:12" ht="19.5" customHeight="1" x14ac:dyDescent="0.25">
      <c r="A71" s="38"/>
      <c r="B71" s="40"/>
      <c r="C71" s="42"/>
      <c r="D71" s="40"/>
      <c r="E71" s="18" t="s">
        <v>14</v>
      </c>
      <c r="F71" s="20" t="s">
        <v>95</v>
      </c>
      <c r="G71" s="21" t="s">
        <v>96</v>
      </c>
      <c r="H71" s="20"/>
      <c r="I71" s="23"/>
      <c r="J71" s="34"/>
      <c r="K71" s="23"/>
      <c r="L71" s="17"/>
    </row>
    <row r="72" spans="1:12" ht="19.5" customHeight="1" x14ac:dyDescent="0.25">
      <c r="A72" s="38"/>
      <c r="B72" s="40"/>
      <c r="C72" s="42"/>
      <c r="D72" s="40"/>
      <c r="E72" s="18" t="s">
        <v>14</v>
      </c>
      <c r="F72" s="23"/>
      <c r="G72" s="21" t="s">
        <v>97</v>
      </c>
      <c r="H72" s="23"/>
      <c r="I72" s="23"/>
      <c r="J72" s="34"/>
      <c r="K72" s="23"/>
      <c r="L72" s="17"/>
    </row>
    <row r="73" spans="1:12" ht="19.5" customHeight="1" x14ac:dyDescent="0.25">
      <c r="A73" s="38"/>
      <c r="B73" s="40"/>
      <c r="C73" s="42"/>
      <c r="D73" s="40"/>
      <c r="E73" s="18" t="s">
        <v>14</v>
      </c>
      <c r="F73" s="23"/>
      <c r="G73" s="21" t="s">
        <v>98</v>
      </c>
      <c r="H73" s="23"/>
      <c r="I73" s="23"/>
      <c r="J73" s="34"/>
      <c r="K73" s="23"/>
      <c r="L73" s="17"/>
    </row>
    <row r="74" spans="1:12" ht="19.5" customHeight="1" x14ac:dyDescent="0.25">
      <c r="A74" s="38"/>
      <c r="B74" s="40"/>
      <c r="C74" s="42"/>
      <c r="D74" s="40"/>
      <c r="E74" s="18" t="s">
        <v>14</v>
      </c>
      <c r="F74" s="23"/>
      <c r="G74" s="21" t="s">
        <v>99</v>
      </c>
      <c r="H74" s="23"/>
      <c r="I74" s="23"/>
      <c r="J74" s="34"/>
      <c r="K74" s="23"/>
      <c r="L74" s="17"/>
    </row>
    <row r="75" spans="1:12" ht="19.5" customHeight="1" x14ac:dyDescent="0.25">
      <c r="A75" s="38"/>
      <c r="B75" s="40"/>
      <c r="C75" s="42"/>
      <c r="D75" s="40"/>
      <c r="E75" s="18" t="s">
        <v>14</v>
      </c>
      <c r="F75" s="23"/>
      <c r="G75" s="21" t="s">
        <v>100</v>
      </c>
      <c r="H75" s="23"/>
      <c r="I75" s="23"/>
      <c r="J75" s="34"/>
      <c r="K75" s="23"/>
      <c r="L75" s="17"/>
    </row>
    <row r="76" spans="1:12" ht="19.5" customHeight="1" x14ac:dyDescent="0.25">
      <c r="A76" s="39"/>
      <c r="B76" s="40"/>
      <c r="C76" s="42"/>
      <c r="D76" s="40"/>
      <c r="E76" s="18" t="s">
        <v>14</v>
      </c>
      <c r="F76" s="23"/>
      <c r="G76" s="29" t="s">
        <v>101</v>
      </c>
      <c r="H76" s="23"/>
      <c r="I76" s="23"/>
      <c r="J76" s="34"/>
      <c r="K76" s="23"/>
      <c r="L76" s="17"/>
    </row>
    <row r="77" spans="1:12" x14ac:dyDescent="0.25">
      <c r="A77" s="1"/>
      <c r="B77" s="1"/>
      <c r="C77" s="30"/>
      <c r="D77" s="1"/>
      <c r="E77" s="2"/>
      <c r="F77" s="1"/>
      <c r="G77" s="1"/>
      <c r="H77" s="1"/>
      <c r="I77" s="1"/>
      <c r="J77" s="1"/>
      <c r="K77" s="1"/>
    </row>
  </sheetData>
  <mergeCells count="50">
    <mergeCell ref="A1:K3"/>
    <mergeCell ref="B5:B6"/>
    <mergeCell ref="C5:C6"/>
    <mergeCell ref="D5:D6"/>
    <mergeCell ref="E5:G5"/>
    <mergeCell ref="H5:L5"/>
    <mergeCell ref="A9:A13"/>
    <mergeCell ref="B9:B13"/>
    <mergeCell ref="C9:C13"/>
    <mergeCell ref="D9:D13"/>
    <mergeCell ref="A14:A15"/>
    <mergeCell ref="B14:B15"/>
    <mergeCell ref="C14:C15"/>
    <mergeCell ref="D14:D15"/>
    <mergeCell ref="A16:A20"/>
    <mergeCell ref="B16:B20"/>
    <mergeCell ref="C16:C20"/>
    <mergeCell ref="D16:D20"/>
    <mergeCell ref="A21:A27"/>
    <mergeCell ref="B21:B27"/>
    <mergeCell ref="C21:C27"/>
    <mergeCell ref="D21:D27"/>
    <mergeCell ref="A28:A33"/>
    <mergeCell ref="B28:B33"/>
    <mergeCell ref="C28:C33"/>
    <mergeCell ref="D28:D33"/>
    <mergeCell ref="A34:A37"/>
    <mergeCell ref="B34:B37"/>
    <mergeCell ref="C34:C37"/>
    <mergeCell ref="D34:D37"/>
    <mergeCell ref="A38:A42"/>
    <mergeCell ref="B38:B42"/>
    <mergeCell ref="C38:C42"/>
    <mergeCell ref="D38:D42"/>
    <mergeCell ref="A43:A48"/>
    <mergeCell ref="B43:B48"/>
    <mergeCell ref="C43:C48"/>
    <mergeCell ref="D43:D48"/>
    <mergeCell ref="A69:A76"/>
    <mergeCell ref="B69:B76"/>
    <mergeCell ref="C69:C76"/>
    <mergeCell ref="D69:D76"/>
    <mergeCell ref="A49:A66"/>
    <mergeCell ref="B49:B66"/>
    <mergeCell ref="C49:C66"/>
    <mergeCell ref="D49:D66"/>
    <mergeCell ref="A67:A68"/>
    <mergeCell ref="B67:B68"/>
    <mergeCell ref="C67:C68"/>
    <mergeCell ref="D67:D6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кассовое исполнение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Buh</dc:creator>
  <cp:lastModifiedBy>Пользователь</cp:lastModifiedBy>
  <dcterms:created xsi:type="dcterms:W3CDTF">2019-07-10T04:50:40Z</dcterms:created>
  <dcterms:modified xsi:type="dcterms:W3CDTF">2019-10-22T05:26:46Z</dcterms:modified>
</cp:coreProperties>
</file>